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MPS" state="visible" r:id="rId5"/>
  </sheets>
  <calcPr calcId="171027" fullCalcOnLoad="1"/>
</workbook>
</file>

<file path=xl/sharedStrings.xml><?xml version="1.0" encoding="utf-8"?>
<sst xmlns="http://schemas.openxmlformats.org/spreadsheetml/2006/main" count="38" uniqueCount="38">
  <si>
    <t>Master production schedule (MPS) Excel template</t>
  </si>
  <si>
    <t>Free template from User Solutions, Inc. (usersolutions.com). No macros. Shaded cells are inputs; every other number is a formula.</t>
  </si>
  <si>
    <t>What this workbook does:</t>
  </si>
  <si>
    <t>It builds an 8-week master production schedule for one end item: gross requirements from forecast and customer orders (with a demand time fence), MPS quantities from the lot size, projected available balance, and available to promise.</t>
  </si>
  <si>
    <t>How to use it:</t>
  </si>
  <si>
    <t>1. Enter on hand, lot size (0 = lot-for-lot), safety stock and the demand time fence in weeks.</t>
  </si>
  <si>
    <t>2. Enter forecast and customer orders by week.</t>
  </si>
  <si>
    <t>3. Read the MPS quantity row: that is what to plan to complete each week.</t>
  </si>
  <si>
    <t>4. Give sales the Available to promise row: uncommitted quantity they can still sell from each MPS lot.</t>
  </si>
  <si>
    <t>5. For another item, copy the MPS sheet and rename it.</t>
  </si>
  <si>
    <t>Worked example in the file:</t>
  </si>
  <si>
    <t>Pump PX-20 starts with 60 on hand, is made in lots of 120, and has a 2-week demand time fence.</t>
  </si>
  <si>
    <t>Inside the fence (weeks 1 and 2) only customer orders count, so gross requirements are 45 and 30. After the fence the larger of forecast and orders counts: 40, 40, 55, 50, 50, 50.</t>
  </si>
  <si>
    <t>Projected available balance falls below zero in weeks 2, 5 and 7, so a lot of 120 is planned in each of those weeks. The balance ends week 8 at 60.</t>
  </si>
  <si>
    <t>Available to promise: 15 in week 1 (60 on hand less 45 ordered), 60 from the week 2 lot (120 less 60 ordered in weeks 2 to 4), 45 from the week 5 lot and 115 from the week 7 lot.</t>
  </si>
  <si>
    <t>The formulas:</t>
  </si>
  <si>
    <t>Gross requirement = customer orders inside the demand time fence, otherwise MAX(forecast, customer orders).</t>
  </si>
  <si>
    <t>MPS quantity = if last week's balance minus this week's gross requirement drops below safety stock, the shortfall rounded up to the lot size; otherwise 0.</t>
  </si>
  <si>
    <t>Projected available balance = last week's balance + MPS quantity - gross requirement.</t>
  </si>
  <si>
    <t>Available to promise (weeks with an MPS lot, and week 1) = MPS quantity (plus on hand in week 1) - customer orders until the next MPS lot. The grey helper row numbers those blocks.</t>
  </si>
  <si>
    <t>Limits:</t>
  </si>
  <si>
    <t>The MPS plans end items only. Component material comes from MRP (see the MRP Excel template), and it does not check machine capacity (see the capacity planning template). EDGEBIC Complete runs MPS, MRP and finite capacity scheduling together.</t>
  </si>
  <si>
    <t>Master production schedule, 8 weeks</t>
  </si>
  <si>
    <t>Item</t>
  </si>
  <si>
    <t>PX-20 pump</t>
  </si>
  <si>
    <t>On hand</t>
  </si>
  <si>
    <t>Lot size</t>
  </si>
  <si>
    <t>Safety stock</t>
  </si>
  <si>
    <t>Demand time fence (weeks)</t>
  </si>
  <si>
    <t>Week</t>
  </si>
  <si>
    <t>Start</t>
  </si>
  <si>
    <t>Forecast</t>
  </si>
  <si>
    <t>Customer orders</t>
  </si>
  <si>
    <t>Gross requirements</t>
  </si>
  <si>
    <t>MPS quantity</t>
  </si>
  <si>
    <t>Projected available balance</t>
  </si>
  <si>
    <t>MPS block (helper)</t>
  </si>
  <si>
    <t>Available to promise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</si>
</sst>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sz val="14"/>
    </font>
    <font>
      <i/>
      <color rgb="FF6B7280"/>
    </font>
    <font>
      <b/>
    </font>
    <font>
      <b/>
      <color rgb="FFFFFFFF"/>
    </font>
  </fonts>
  <fills count="4">
    <fill>
      <patternFill patternType="none"/>
    </fill>
    <fill>
      <patternFill patternType="gray125"/>
    </fill>
    <fill>
      <patternFill patternType="solid">
        <fgColor rgb="FFFFF4CC"/>
      </patternFill>
    </fill>
    <fill>
      <patternFill patternType="solid">
        <fgColor rgb="FF1F3A2E"/>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3" fillId="0" borderId="0" xfId="0" applyFont="1"/>
    <xf numFmtId="0" fontId="0" fillId="2" borderId="0" xfId="0" applyFill="1"/>
    <xf numFmtId="0" fontId="4" fillId="3" borderId="0" xfId="0" applyFont="1" applyFill="1" applyAlignment="1">
      <alignment vertical="center" wrapText="1"/>
    </xf>
  </cellXfs>
  <cellStyles count="1">
    <cellStyle name="Normal" xfId="0" builtinId="0"/>
  </cellStyles>
  <dxfs count="3">
    <dxf>
      <font>
        <color rgb="FF8A1C12"/>
      </font>
      <fill>
        <patternFill patternType="solid">
          <bgColor rgb="FFF8D7D3"/>
        </patternFill>
      </fill>
    </dxf>
    <dxf>
      <font>
        <color rgb="FF8A1C12"/>
      </font>
      <fill>
        <patternFill patternType="solid">
          <bgColor rgb="FFF8D7D3"/>
        </patternFill>
      </fill>
    </dxf>
    <dxf>
      <font>
        <color rgb="FF1E5128"/>
      </font>
      <fill>
        <patternFill patternType="solid">
          <bgColor rgb="FFDDEEDB"/>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workbookViewId="0" showGridLines="0"/>
  </sheetViews>
  <sheetFormatPr defaultRowHeight="15" outlineLevelRow="0" outlineLevelCol="0" x14ac:dyDescent="55"/>
  <cols>
    <col min="1" max="1" width="12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3" t="s">
        <v>4</v>
      </c>
    </row>
    <row r="7" spans="1:1" x14ac:dyDescent="0.25">
      <c r="A7" s="4" t="s">
        <v>5</v>
      </c>
    </row>
    <row r="8" spans="1:1" x14ac:dyDescent="0.25">
      <c r="A8" s="4" t="s">
        <v>6</v>
      </c>
    </row>
    <row r="9" spans="1:1" x14ac:dyDescent="0.25">
      <c r="A9" s="4" t="s">
        <v>7</v>
      </c>
    </row>
    <row r="10" spans="1:1" x14ac:dyDescent="0.25">
      <c r="A10" s="4" t="s">
        <v>8</v>
      </c>
    </row>
    <row r="11" spans="1:1" x14ac:dyDescent="0.25">
      <c r="A11" s="4" t="s">
        <v>9</v>
      </c>
    </row>
    <row r="12" spans="1:1" x14ac:dyDescent="0.25">
      <c r="A12" s="3" t="s">
        <v>10</v>
      </c>
    </row>
    <row r="13" spans="1:1" x14ac:dyDescent="0.25">
      <c r="A13" s="4" t="s">
        <v>11</v>
      </c>
    </row>
    <row r="14" spans="1:1" x14ac:dyDescent="0.25">
      <c r="A14" s="4" t="s">
        <v>12</v>
      </c>
    </row>
    <row r="15" spans="1:1" x14ac:dyDescent="0.25">
      <c r="A15" s="4" t="s">
        <v>13</v>
      </c>
    </row>
    <row r="16" spans="1:1" x14ac:dyDescent="0.25">
      <c r="A16" s="4" t="s">
        <v>14</v>
      </c>
    </row>
    <row r="17" spans="1:1" x14ac:dyDescent="0.25">
      <c r="A17" s="3" t="s">
        <v>15</v>
      </c>
    </row>
    <row r="18" spans="1:1" x14ac:dyDescent="0.25">
      <c r="A18" s="4" t="s">
        <v>16</v>
      </c>
    </row>
    <row r="19" spans="1:1" x14ac:dyDescent="0.25">
      <c r="A19" s="4" t="s">
        <v>17</v>
      </c>
    </row>
    <row r="20" spans="1:1" x14ac:dyDescent="0.25">
      <c r="A20" s="4" t="s">
        <v>18</v>
      </c>
    </row>
    <row r="21" spans="1:1" x14ac:dyDescent="0.25">
      <c r="A21" s="4" t="s">
        <v>19</v>
      </c>
    </row>
    <row r="22" spans="1:1" x14ac:dyDescent="0.25">
      <c r="A22" s="3" t="s">
        <v>20</v>
      </c>
    </row>
    <row r="23" spans="1:1" x14ac:dyDescent="0.25">
      <c r="A23" s="4" t="s">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pane xSplit="1" ySplit="6" topLeftCell="B7" activePane="bottomRight" state="frozen"/>
      <selection pane="bottomRight"/>
    </sheetView>
  </sheetViews>
  <sheetFormatPr defaultRowHeight="15" outlineLevelRow="0" outlineLevelCol="0" x14ac:dyDescent="55"/>
  <cols>
    <col min="1" max="1" width="30" customWidth="1"/>
    <col min="2" max="2" width="10" customWidth="1"/>
    <col min="10" max="10" width="12" customWidth="1"/>
    <col min="11" max="11" width="8" customWidth="1"/>
  </cols>
  <sheetData>
    <row r="1" spans="1:1" x14ac:dyDescent="0.25">
      <c r="A1" s="1" t="s">
        <v>22</v>
      </c>
    </row>
    <row r="3" spans="1:11" x14ac:dyDescent="0.25">
      <c r="A3" s="5" t="s">
        <v>23</v>
      </c>
      <c r="B3" s="6" t="s">
        <v>24</v>
      </c>
      <c r="D3" s="5" t="s">
        <v>25</v>
      </c>
      <c r="E3" s="6">
        <v>60</v>
      </c>
      <c r="G3" s="5" t="s">
        <v>26</v>
      </c>
      <c r="H3" s="6">
        <v>120</v>
      </c>
      <c r="J3" s="5" t="s">
        <v>27</v>
      </c>
      <c r="K3" s="6">
        <v>0</v>
      </c>
    </row>
    <row r="4" spans="1:2" x14ac:dyDescent="0.25">
      <c r="A4" s="5" t="s">
        <v>28</v>
      </c>
      <c r="B4" s="6">
        <v>2</v>
      </c>
    </row>
    <row r="6" spans="1:10" x14ac:dyDescent="0.25">
      <c r="A6" s="7" t="s">
        <v>29</v>
      </c>
      <c r="B6" s="7" t="s">
        <v>30</v>
      </c>
      <c r="C6" s="7">
        <v>1</v>
      </c>
      <c r="D6" s="7">
        <v>2</v>
      </c>
      <c r="E6" s="7">
        <v>3</v>
      </c>
      <c r="F6" s="7">
        <v>4</v>
      </c>
      <c r="G6" s="7">
        <v>5</v>
      </c>
      <c r="H6" s="7">
        <v>6</v>
      </c>
      <c r="I6" s="7">
        <v>7</v>
      </c>
      <c r="J6" s="7">
        <v>8</v>
      </c>
    </row>
    <row r="7" spans="1:10" x14ac:dyDescent="0.25">
      <c r="A7" s="5" t="s">
        <v>31</v>
      </c>
      <c r="C7" s="6">
        <v>40</v>
      </c>
      <c r="D7" s="6">
        <v>40</v>
      </c>
      <c r="E7" s="6">
        <v>40</v>
      </c>
      <c r="F7" s="6">
        <v>40</v>
      </c>
      <c r="G7" s="6">
        <v>50</v>
      </c>
      <c r="H7" s="6">
        <v>50</v>
      </c>
      <c r="I7" s="6">
        <v>50</v>
      </c>
      <c r="J7" s="6">
        <v>50</v>
      </c>
    </row>
    <row r="8" spans="1:10" x14ac:dyDescent="0.25">
      <c r="A8" s="5" t="s">
        <v>32</v>
      </c>
      <c r="C8" s="6">
        <v>45</v>
      </c>
      <c r="D8" s="6">
        <v>30</v>
      </c>
      <c r="E8" s="6">
        <v>20</v>
      </c>
      <c r="F8" s="6">
        <v>10</v>
      </c>
      <c r="G8" s="6">
        <v>55</v>
      </c>
      <c r="H8" s="6">
        <v>20</v>
      </c>
      <c r="I8" s="6">
        <v>5</v>
      </c>
      <c r="J8" s="6">
        <v>0</v>
      </c>
    </row>
    <row r="9" spans="1:10" x14ac:dyDescent="0.25">
      <c r="A9" s="5" t="s">
        <v>33</v>
      </c>
      <c r="C9">
        <f>IF(C$6&lt;=$B$4,C8,MAX(C7,C8))</f>
        <v>45</v>
      </c>
      <c r="D9">
        <f>IF(D$6&lt;=$B$4,D8,MAX(D7,D8))</f>
        <v>30</v>
      </c>
      <c r="E9">
        <f>IF(E$6&lt;=$B$4,E8,MAX(E7,E8))</f>
        <v>40</v>
      </c>
      <c r="F9">
        <f>IF(F$6&lt;=$B$4,F8,MAX(F7,F8))</f>
        <v>40</v>
      </c>
      <c r="G9">
        <f>IF(G$6&lt;=$B$4,G8,MAX(G7,G8))</f>
        <v>55</v>
      </c>
      <c r="H9">
        <f>IF(H$6&lt;=$B$4,H8,MAX(H7,H8))</f>
        <v>50</v>
      </c>
      <c r="I9">
        <f>IF(I$6&lt;=$B$4,I8,MAX(I7,I8))</f>
        <v>50</v>
      </c>
      <c r="J9">
        <f>IF(J$6&lt;=$B$4,J8,MAX(J7,J8))</f>
        <v>50</v>
      </c>
    </row>
    <row r="10" spans="1:10" x14ac:dyDescent="0.25">
      <c r="A10" s="5" t="s">
        <v>34</v>
      </c>
      <c r="C10">
        <f>IF(B11-C9&lt;$K$3,IF($H$3=0,$K$3-(B11-C9),CEILING($K$3-(B11-C9),$H$3)),0)</f>
        <v>0</v>
      </c>
      <c r="D10">
        <f>IF(C11-D9&lt;$K$3,IF($H$3=0,$K$3-(C11-D9),CEILING($K$3-(C11-D9),$H$3)),0)</f>
        <v>120</v>
      </c>
      <c r="E10">
        <f>IF(D11-E9&lt;$K$3,IF($H$3=0,$K$3-(D11-E9),CEILING($K$3-(D11-E9),$H$3)),0)</f>
        <v>0</v>
      </c>
      <c r="F10">
        <f>IF(E11-F9&lt;$K$3,IF($H$3=0,$K$3-(E11-F9),CEILING($K$3-(E11-F9),$H$3)),0)</f>
        <v>0</v>
      </c>
      <c r="G10">
        <f>IF(F11-G9&lt;$K$3,IF($H$3=0,$K$3-(F11-G9),CEILING($K$3-(F11-G9),$H$3)),0)</f>
        <v>120</v>
      </c>
      <c r="H10">
        <f>IF(G11-H9&lt;$K$3,IF($H$3=0,$K$3-(G11-H9),CEILING($K$3-(G11-H9),$H$3)),0)</f>
        <v>0</v>
      </c>
      <c r="I10">
        <f>IF(H11-I9&lt;$K$3,IF($H$3=0,$K$3-(H11-I9),CEILING($K$3-(H11-I9),$H$3)),0)</f>
        <v>120</v>
      </c>
      <c r="J10">
        <f>IF(I11-J9&lt;$K$3,IF($H$3=0,$K$3-(I11-J9),CEILING($K$3-(I11-J9),$H$3)),0)</f>
        <v>0</v>
      </c>
    </row>
    <row r="11" spans="1:10" x14ac:dyDescent="0.25">
      <c r="A11" s="5" t="s">
        <v>35</v>
      </c>
      <c r="B11">
        <f>$E$3</f>
        <v>60</v>
      </c>
      <c r="C11">
        <f>B11+C10-C9</f>
        <v>15</v>
      </c>
      <c r="D11">
        <f>C11+D10-D9</f>
        <v>105</v>
      </c>
      <c r="E11">
        <f>D11+E10-E9</f>
        <v>65</v>
      </c>
      <c r="F11">
        <f>E11+F10-F9</f>
        <v>25</v>
      </c>
      <c r="G11">
        <f>F11+G10-G9</f>
        <v>90</v>
      </c>
      <c r="H11">
        <f>G11+H10-H9</f>
        <v>40</v>
      </c>
      <c r="I11">
        <f>H11+I10-I9</f>
        <v>110</v>
      </c>
      <c r="J11">
        <f>I11+J10-J9</f>
        <v>60</v>
      </c>
    </row>
    <row r="12" spans="1:10" x14ac:dyDescent="0.25">
      <c r="A12" s="2" t="s">
        <v>36</v>
      </c>
      <c r="C12" s="2">
        <v>1</v>
      </c>
      <c r="D12" s="2">
        <f>C12+IF(D10&gt;0,1,0)</f>
        <v>2</v>
      </c>
      <c r="E12" s="2">
        <f>D12+IF(E10&gt;0,1,0)</f>
        <v>2</v>
      </c>
      <c r="F12" s="2">
        <f>E12+IF(F10&gt;0,1,0)</f>
        <v>2</v>
      </c>
      <c r="G12" s="2">
        <f>F12+IF(G10&gt;0,1,0)</f>
        <v>3</v>
      </c>
      <c r="H12" s="2">
        <f>G12+IF(H10&gt;0,1,0)</f>
        <v>3</v>
      </c>
      <c r="I12" s="2">
        <f>H12+IF(I10&gt;0,1,0)</f>
        <v>4</v>
      </c>
      <c r="J12" s="2">
        <f>I12+IF(J10&gt;0,1,0)</f>
        <v>4</v>
      </c>
    </row>
    <row r="13" spans="1:10" x14ac:dyDescent="0.25">
      <c r="A13" s="5" t="s">
        <v>37</v>
      </c>
      <c r="C13">
        <f>IF(OR(C$6=1,C10&gt;0),IF(C$6=1,$E$3,0)+C10-SUMIF($C$12:$J$12,C12,$C$8:$J$8),"")</f>
        <v>15</v>
      </c>
      <c r="D13">
        <f>IF(OR(D$6=1,D10&gt;0),IF(D$6=1,$E$3,0)+D10-SUMIF($C$12:$J$12,D12,$C$8:$J$8),"")</f>
        <v>60</v>
      </c>
      <c r="E13" t="str">
        <f>IF(OR(E$6=1,E10&gt;0),IF(E$6=1,$E$3,0)+E10-SUMIF($C$12:$J$12,E12,$C$8:$J$8),"")</f>
        <v/>
      </c>
      <c r="F13" t="str">
        <f>IF(OR(F$6=1,F10&gt;0),IF(F$6=1,$E$3,0)+F10-SUMIF($C$12:$J$12,F12,$C$8:$J$8),"")</f>
        <v/>
      </c>
      <c r="G13">
        <f>IF(OR(G$6=1,G10&gt;0),IF(G$6=1,$E$3,0)+G10-SUMIF($C$12:$J$12,G12,$C$8:$J$8),"")</f>
        <v>45</v>
      </c>
      <c r="H13" t="str">
        <f>IF(OR(H$6=1,H10&gt;0),IF(H$6=1,$E$3,0)+H10-SUMIF($C$12:$J$12,H12,$C$8:$J$8),"")</f>
        <v/>
      </c>
      <c r="I13">
        <f>IF(OR(I$6=1,I10&gt;0),IF(I$6=1,$E$3,0)+I10-SUMIF($C$12:$J$12,I12,$C$8:$J$8),"")</f>
        <v>115</v>
      </c>
      <c r="J13" t="str">
        <f>IF(OR(J$6=1,J10&gt;0),IF(J$6=1,$E$3,0)+J10-SUMIF($C$12:$J$12,J12,$C$8:$J$8),"")</f>
        <v/>
      </c>
    </row>
  </sheetData>
  <conditionalFormatting sqref="C11:J11">
    <cfRule type="expression" dxfId="0" priority="1">
      <formula>C11&lt;$K$3</formula>
    </cfRule>
  </conditionalFormatting>
  <conditionalFormatting sqref="C13:J13">
    <cfRule type="expression" dxfId="1" priority="1">
      <formula>AND(ISNUMBER(C13),C13&lt;0)</formula>
    </cfRule>
  </conditionalFormatting>
  <conditionalFormatting sqref="C10:J10">
    <cfRule type="expression" dxfId="2" priority="1">
      <formula>C10&gt;0</formula>
    </cfRule>
  </conditionalFormatting>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MPS</vt:lpstr>
    </vt:vector>
  </TitlesOfParts>
  <Company>User Solutions, Inc.</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Solutions, Inc.</dc:creator>
  <dc:title>Master Production Schedule Excel Template</dc:title>
  <dc:subject/>
  <dc:description/>
  <cp:keywords/>
  <cp:category/>
  <cp:lastModifiedBy>Unknown</cp:lastModifiedBy>
  <dcterms:created xsi:type="dcterms:W3CDTF">2026-09-15T00:00:00Z</dcterms:created>
  <dcterms:modified xsi:type="dcterms:W3CDTF">2026-09-15T00:00:00Z</dcterms:modified>
</cp:coreProperties>
</file>